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723"/>
  <workbookPr/>
  <mc:AlternateContent xmlns:mc="http://schemas.openxmlformats.org/markup-compatibility/2006">
    <mc:Choice Requires="x15">
      <x15ac:absPath xmlns:x15ac="http://schemas.microsoft.com/office/spreadsheetml/2010/11/ac" url="C:\Users\ivanka.PC-INFI45\Desktop\IVANKA\IZVRŠENJE PRORAČUNA - 2024\IZVRŠENJE_12_2024\Izvršenje plana_2025\"/>
    </mc:Choice>
  </mc:AlternateContent>
  <xr:revisionPtr revIDLastSave="0" documentId="11_C42B5B358B7114038260A08633503426BBDFEF3B" xr6:coauthVersionLast="47" xr6:coauthVersionMax="47" xr10:uidLastSave="{00000000-0000-0000-0000-000000000000}"/>
  <bookViews>
    <workbookView xWindow="0" yWindow="0" windowWidth="19200" windowHeight="7620" xr2:uid="{00000000-000D-0000-FFFF-FFFF00000000}"/>
  </bookViews>
  <sheets>
    <sheet name="Institut za filozofiju" sheetId="3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6" i="3" l="1"/>
  <c r="E36" i="3"/>
  <c r="F15" i="3" l="1"/>
  <c r="F16" i="3"/>
  <c r="F17" i="3"/>
  <c r="F19" i="3"/>
  <c r="F25" i="3"/>
  <c r="F37" i="3"/>
  <c r="F38" i="3"/>
  <c r="F42" i="3"/>
  <c r="F48" i="3"/>
  <c r="F51" i="3"/>
  <c r="D46" i="3" l="1"/>
  <c r="E46" i="3"/>
  <c r="C46" i="3"/>
  <c r="D45" i="3"/>
  <c r="E50" i="3"/>
  <c r="D50" i="3"/>
  <c r="C50" i="3"/>
  <c r="F50" i="3" s="1"/>
  <c r="E45" i="3" l="1"/>
  <c r="C45" i="3"/>
  <c r="F45" i="3" s="1"/>
  <c r="F46" i="3"/>
  <c r="E18" i="3"/>
  <c r="D14" i="3"/>
  <c r="E14" i="3"/>
  <c r="D18" i="3"/>
  <c r="C14" i="3"/>
  <c r="C18" i="3"/>
  <c r="F18" i="3" l="1"/>
  <c r="F14" i="3"/>
  <c r="C13" i="3"/>
  <c r="E13" i="3"/>
  <c r="D13" i="3"/>
  <c r="D12" i="3" s="1"/>
  <c r="D11" i="3" s="1"/>
  <c r="E55" i="3"/>
  <c r="D55" i="3"/>
  <c r="F13" i="3" l="1"/>
  <c r="E12" i="3"/>
  <c r="D41" i="3"/>
  <c r="E41" i="3"/>
  <c r="D59" i="3"/>
  <c r="E59" i="3"/>
  <c r="E54" i="3" s="1"/>
  <c r="D54" i="3"/>
  <c r="D53" i="3" s="1"/>
  <c r="D36" i="3"/>
  <c r="D23" i="3"/>
  <c r="D22" i="3" s="1"/>
  <c r="E23" i="3"/>
  <c r="C41" i="3"/>
  <c r="F41" i="3" s="1"/>
  <c r="D35" i="3" l="1"/>
  <c r="F36" i="3"/>
  <c r="E35" i="3"/>
  <c r="E22" i="3"/>
  <c r="E11" i="3"/>
  <c r="E53" i="3"/>
  <c r="D52" i="3"/>
  <c r="D44" i="3"/>
  <c r="D43" i="3" s="1"/>
  <c r="C35" i="3"/>
  <c r="D21" i="3"/>
  <c r="D20" i="3" s="1"/>
  <c r="D10" i="3" s="1"/>
  <c r="D9" i="3" s="1"/>
  <c r="D8" i="3" s="1"/>
  <c r="F35" i="3" l="1"/>
  <c r="E21" i="3"/>
  <c r="E52" i="3"/>
  <c r="E44" i="3"/>
  <c r="C23" i="3"/>
  <c r="C59" i="3"/>
  <c r="C55" i="3"/>
  <c r="C22" i="3" l="1"/>
  <c r="F22" i="3" s="1"/>
  <c r="F23" i="3"/>
  <c r="E43" i="3"/>
  <c r="E20" i="3"/>
  <c r="C21" i="3"/>
  <c r="C54" i="3"/>
  <c r="C53" i="3" s="1"/>
  <c r="C12" i="3"/>
  <c r="C20" i="3" l="1"/>
  <c r="F20" i="3" s="1"/>
  <c r="F21" i="3"/>
  <c r="C11" i="3"/>
  <c r="F11" i="3" s="1"/>
  <c r="F12" i="3"/>
  <c r="E10" i="3"/>
  <c r="C52" i="3"/>
  <c r="C44" i="3"/>
  <c r="C43" i="3" l="1"/>
  <c r="F43" i="3" s="1"/>
  <c r="F44" i="3"/>
  <c r="E9" i="3"/>
  <c r="C10" i="3" l="1"/>
  <c r="F10" i="3" s="1"/>
  <c r="E8" i="3"/>
  <c r="C9" i="3" l="1"/>
  <c r="C8" i="3"/>
  <c r="F8" i="3" s="1"/>
  <c r="F9" i="3"/>
</calcChain>
</file>

<file path=xl/sharedStrings.xml><?xml version="1.0" encoding="utf-8"?>
<sst xmlns="http://schemas.openxmlformats.org/spreadsheetml/2006/main" count="108" uniqueCount="45">
  <si>
    <t>3092  INSTITUT ZA FILOZOFIJU</t>
  </si>
  <si>
    <t>II. POSEBNI DIO</t>
  </si>
  <si>
    <t/>
  </si>
  <si>
    <t>IZVORNI PLAN ILI REBALANS 
2024.</t>
  </si>
  <si>
    <t>TEKUĆI PLAN 
2024.</t>
  </si>
  <si>
    <t>OSTVARENJE/IZVRŠENJE 
01.2024. - 06.2024.</t>
  </si>
  <si>
    <t>INDEKS
(5)/(3)</t>
  </si>
  <si>
    <t>080</t>
  </si>
  <si>
    <t>MINISTARSTVO ZNANOSTI I OBRAZOVANJA</t>
  </si>
  <si>
    <t>08008</t>
  </si>
  <si>
    <t>Javni instituti u Republici Hrvatskoj</t>
  </si>
  <si>
    <t>3801</t>
  </si>
  <si>
    <t>ULAGANJE U ZNANSTVENO ISTRAŽIVAČKU DJELATNOST</t>
  </si>
  <si>
    <t>A622150</t>
  </si>
  <si>
    <t>PROGRAMSKO FINANCIRANJE JAVNIH ZNANSTVENIH INSTITUTA</t>
  </si>
  <si>
    <t>0150</t>
  </si>
  <si>
    <t>Istraživanje i razvoj: Opće javne usluge</t>
  </si>
  <si>
    <t>11</t>
  </si>
  <si>
    <t>Opći prihodi i primici</t>
  </si>
  <si>
    <t>3</t>
  </si>
  <si>
    <t>Rashodi poslovanja</t>
  </si>
  <si>
    <t>31</t>
  </si>
  <si>
    <t>Rashodi za zaposlene</t>
  </si>
  <si>
    <t>32</t>
  </si>
  <si>
    <t>Materijalni rashodi</t>
  </si>
  <si>
    <t>34</t>
  </si>
  <si>
    <t>Financijski rashodi</t>
  </si>
  <si>
    <t>4</t>
  </si>
  <si>
    <t>Rashodi za nabavu nefinancijske imovine</t>
  </si>
  <si>
    <t>42</t>
  </si>
  <si>
    <t>Rashodi za nabavu proizvedene dugotrajne imovine</t>
  </si>
  <si>
    <t>A622151</t>
  </si>
  <si>
    <t>PROGRAMSKO FINANCIRANJE JI IZ EVIDENCIJSKIH PRIHODA</t>
  </si>
  <si>
    <t>Vlastiti prihodi</t>
  </si>
  <si>
    <t>37</t>
  </si>
  <si>
    <t>Naknade građanima i kućanstvima na temelju osiguranja i druge naknade</t>
  </si>
  <si>
    <t>51</t>
  </si>
  <si>
    <t>Pomoći EU</t>
  </si>
  <si>
    <t>52</t>
  </si>
  <si>
    <t>Ostale pomoći</t>
  </si>
  <si>
    <t>A622152</t>
  </si>
  <si>
    <t>PROGRAMSKO FINANCIRANJE JI IZ STRUKTURNIH I INV. FONDOVA EU</t>
  </si>
  <si>
    <t>Mehanizam za oporavak i otpornost</t>
  </si>
  <si>
    <t>A622153</t>
  </si>
  <si>
    <t>SAMOSTALNA DJELATNOST JAVNIH INSTITUTA IZ EVID. FONDOVA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</si>
</sst>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5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8"/>
      <name val="Arial"/>
    </font>
    <font>
      <sz val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0"/>
      <name val="Arial"/>
      <family val="2"/>
    </font>
    <font>
      <b/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sz val="11"/>
      <color indexed="9"/>
      <name val="Calibri"/>
      <family val="2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b/>
      <sz val="18"/>
      <color indexed="62"/>
      <name val="Cambria"/>
      <family val="2"/>
    </font>
    <font>
      <sz val="8"/>
      <color indexed="62"/>
      <name val="Arial"/>
      <family val="2"/>
    </font>
    <font>
      <sz val="8"/>
      <name val="Arial"/>
      <family val="2"/>
      <charset val="238"/>
    </font>
    <font>
      <b/>
      <sz val="18"/>
      <color theme="1"/>
      <name val="Calibri"/>
      <family val="2"/>
      <charset val="238"/>
      <scheme val="minor"/>
    </font>
    <font>
      <sz val="11"/>
      <name val="Arial"/>
      <family val="2"/>
    </font>
    <font>
      <b/>
      <sz val="11"/>
      <name val="Arial"/>
      <family val="2"/>
    </font>
    <font>
      <b/>
      <sz val="12"/>
      <color theme="1"/>
      <name val="Calibri"/>
      <family val="2"/>
      <charset val="238"/>
      <scheme val="minor"/>
    </font>
    <font>
      <b/>
      <sz val="8"/>
      <name val="Arial"/>
      <family val="2"/>
      <charset val="238"/>
    </font>
    <font>
      <b/>
      <sz val="11"/>
      <name val="Arial"/>
      <family val="2"/>
      <charset val="238"/>
    </font>
    <font>
      <b/>
      <sz val="8"/>
      <name val="Times New Roman"/>
      <family val="1"/>
    </font>
  </fonts>
  <fills count="49">
    <fill>
      <patternFill patternType="none"/>
    </fill>
    <fill>
      <patternFill patternType="gray125"/>
    </fill>
    <fill>
      <patternFill patternType="solid">
        <fgColor indexed="60"/>
      </patternFill>
    </fill>
    <fill>
      <patternFill patternType="solid">
        <fgColor indexed="40"/>
      </patternFill>
    </fill>
    <fill>
      <patternFill patternType="solid">
        <fgColor indexed="50"/>
      </patternFill>
    </fill>
    <fill>
      <patternFill patternType="solid">
        <fgColor indexed="41"/>
      </patternFill>
    </fill>
    <fill>
      <patternFill patternType="solid">
        <fgColor indexed="22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51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43"/>
      </patternFill>
    </fill>
    <fill>
      <patternFill patternType="solid">
        <fgColor indexed="43"/>
        <bgColor indexed="64"/>
      </patternFill>
    </fill>
    <fill>
      <patternFill patternType="solid">
        <fgColor indexed="49"/>
      </patternFill>
    </fill>
    <fill>
      <patternFill patternType="solid">
        <fgColor indexed="45"/>
      </patternFill>
    </fill>
    <fill>
      <patternFill patternType="solid">
        <fgColor indexed="12"/>
      </patternFill>
    </fill>
    <fill>
      <patternFill patternType="solid">
        <fgColor indexed="10"/>
      </patternFill>
    </fill>
    <fill>
      <patternFill patternType="solid">
        <fgColor indexed="52"/>
      </patternFill>
    </fill>
    <fill>
      <patternFill patternType="solid">
        <fgColor indexed="53"/>
      </patternFill>
    </fill>
    <fill>
      <patternFill patternType="solid">
        <fgColor indexed="11"/>
      </patternFill>
    </fill>
    <fill>
      <patternFill patternType="lightUp">
        <fgColor indexed="48"/>
        <bgColor indexed="41"/>
      </patternFill>
    </fill>
    <fill>
      <patternFill patternType="solid">
        <fgColor indexed="23"/>
      </patternFill>
    </fill>
    <fill>
      <patternFill patternType="solid">
        <fgColor indexed="44"/>
      </patternFill>
    </fill>
    <fill>
      <patternFill patternType="solid">
        <fgColor indexed="9"/>
      </patternFill>
    </fill>
    <fill>
      <patternFill patternType="solid">
        <fgColor indexed="26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18"/>
      </left>
      <right style="thin">
        <color indexed="18"/>
      </right>
      <top style="thin">
        <color indexed="64"/>
      </top>
      <bottom style="thin">
        <color indexed="18"/>
      </bottom>
      <diagonal/>
    </border>
    <border>
      <left style="thin">
        <color indexed="18"/>
      </left>
      <right/>
      <top style="thin">
        <color indexed="64"/>
      </top>
      <bottom style="thin">
        <color indexed="18"/>
      </bottom>
      <diagonal/>
    </border>
    <border>
      <left/>
      <right style="thin">
        <color indexed="18"/>
      </right>
      <top style="thin">
        <color indexed="64"/>
      </top>
      <bottom style="thin">
        <color indexed="18"/>
      </bottom>
      <diagonal/>
    </border>
  </borders>
  <cellStyleXfs count="66">
    <xf numFmtId="0" fontId="0" fillId="0" borderId="0"/>
    <xf numFmtId="0" fontId="4" fillId="2" borderId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2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2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2" fillId="18" borderId="0" applyNumberFormat="0" applyBorder="0" applyAlignment="0" applyProtection="0"/>
    <xf numFmtId="0" fontId="13" fillId="13" borderId="0" applyNumberFormat="0" applyBorder="0" applyAlignment="0" applyProtection="0"/>
    <xf numFmtId="0" fontId="13" fillId="19" borderId="0" applyNumberFormat="0" applyBorder="0" applyAlignment="0" applyProtection="0"/>
    <xf numFmtId="0" fontId="12" fillId="14" borderId="0" applyNumberFormat="0" applyBorder="0" applyAlignment="0" applyProtection="0"/>
    <xf numFmtId="0" fontId="13" fillId="20" borderId="0" applyNumberFormat="0" applyBorder="0" applyAlignment="0" applyProtection="0"/>
    <xf numFmtId="0" fontId="13" fillId="21" borderId="0" applyNumberFormat="0" applyBorder="0" applyAlignment="0" applyProtection="0"/>
    <xf numFmtId="0" fontId="12" fillId="12" borderId="0" applyNumberFormat="0" applyBorder="0" applyAlignment="0" applyProtection="0"/>
    <xf numFmtId="0" fontId="13" fillId="22" borderId="0" applyNumberFormat="0" applyBorder="0" applyAlignment="0" applyProtection="0"/>
    <xf numFmtId="0" fontId="13" fillId="23" borderId="0" applyNumberFormat="0" applyBorder="0" applyAlignment="0" applyProtection="0"/>
    <xf numFmtId="0" fontId="12" fillId="24" borderId="0" applyNumberFormat="0" applyBorder="0" applyAlignment="0" applyProtection="0"/>
    <xf numFmtId="0" fontId="14" fillId="25" borderId="0" applyNumberFormat="0" applyBorder="0" applyAlignment="0" applyProtection="0"/>
    <xf numFmtId="0" fontId="14" fillId="26" borderId="0" applyNumberFormat="0" applyBorder="0" applyAlignment="0" applyProtection="0"/>
    <xf numFmtId="0" fontId="14" fillId="27" borderId="0" applyNumberFormat="0" applyBorder="0" applyAlignment="0" applyProtection="0"/>
    <xf numFmtId="0" fontId="17" fillId="2" borderId="0"/>
    <xf numFmtId="4" fontId="5" fillId="28" borderId="1" applyNumberFormat="0" applyProtection="0">
      <alignment vertical="center"/>
    </xf>
    <xf numFmtId="4" fontId="16" fillId="29" borderId="1" applyNumberFormat="0" applyProtection="0">
      <alignment vertical="center"/>
    </xf>
    <xf numFmtId="4" fontId="5" fillId="29" borderId="1" applyNumberFormat="0" applyProtection="0">
      <alignment horizontal="left" vertical="center" indent="1"/>
    </xf>
    <xf numFmtId="0" fontId="9" fillId="28" borderId="2" applyNumberFormat="0" applyProtection="0">
      <alignment horizontal="left" vertical="top" indent="1"/>
    </xf>
    <xf numFmtId="4" fontId="5" fillId="30" borderId="1" applyNumberFormat="0" applyProtection="0">
      <alignment horizontal="left" vertical="center" indent="1"/>
    </xf>
    <xf numFmtId="4" fontId="5" fillId="31" borderId="1" applyNumberFormat="0" applyProtection="0">
      <alignment horizontal="right" vertical="center"/>
    </xf>
    <xf numFmtId="4" fontId="5" fillId="32" borderId="1" applyNumberFormat="0" applyProtection="0">
      <alignment horizontal="right" vertical="center"/>
    </xf>
    <xf numFmtId="4" fontId="5" fillId="33" borderId="3" applyNumberFormat="0" applyProtection="0">
      <alignment horizontal="right" vertical="center"/>
    </xf>
    <xf numFmtId="4" fontId="5" fillId="9" borderId="1" applyNumberFormat="0" applyProtection="0">
      <alignment horizontal="right" vertical="center"/>
    </xf>
    <xf numFmtId="4" fontId="5" fillId="34" borderId="1" applyNumberFormat="0" applyProtection="0">
      <alignment horizontal="right" vertical="center"/>
    </xf>
    <xf numFmtId="4" fontId="5" fillId="35" borderId="1" applyNumberFormat="0" applyProtection="0">
      <alignment horizontal="right" vertical="center"/>
    </xf>
    <xf numFmtId="4" fontId="5" fillId="7" borderId="1" applyNumberFormat="0" applyProtection="0">
      <alignment horizontal="right" vertical="center"/>
    </xf>
    <xf numFmtId="4" fontId="5" fillId="4" borderId="1" applyNumberFormat="0" applyProtection="0">
      <alignment horizontal="right" vertical="center"/>
    </xf>
    <xf numFmtId="4" fontId="5" fillId="36" borderId="1" applyNumberFormat="0" applyProtection="0">
      <alignment horizontal="right" vertical="center"/>
    </xf>
    <xf numFmtId="4" fontId="5" fillId="37" borderId="3" applyNumberFormat="0" applyProtection="0">
      <alignment horizontal="left" vertical="center" indent="1"/>
    </xf>
    <xf numFmtId="4" fontId="8" fillId="8" borderId="3" applyNumberFormat="0" applyProtection="0">
      <alignment horizontal="left" vertical="center" indent="1"/>
    </xf>
    <xf numFmtId="4" fontId="8" fillId="8" borderId="3" applyNumberFormat="0" applyProtection="0">
      <alignment horizontal="left" vertical="center" indent="1"/>
    </xf>
    <xf numFmtId="4" fontId="5" fillId="3" borderId="1" applyNumberFormat="0" applyProtection="0">
      <alignment horizontal="right" vertical="center"/>
    </xf>
    <xf numFmtId="4" fontId="5" fillId="5" borderId="3" applyNumberFormat="0" applyProtection="0">
      <alignment horizontal="left" vertical="center" indent="1"/>
    </xf>
    <xf numFmtId="4" fontId="5" fillId="3" borderId="3" applyNumberFormat="0" applyProtection="0">
      <alignment horizontal="left" vertical="center" indent="1"/>
    </xf>
    <xf numFmtId="0" fontId="5" fillId="6" borderId="1" applyNumberFormat="0" applyProtection="0">
      <alignment horizontal="left" vertical="center" indent="1"/>
    </xf>
    <xf numFmtId="0" fontId="5" fillId="8" borderId="2" applyNumberFormat="0" applyProtection="0">
      <alignment horizontal="left" vertical="top" indent="1"/>
    </xf>
    <xf numFmtId="0" fontId="5" fillId="38" borderId="1" applyNumberFormat="0" applyProtection="0">
      <alignment horizontal="left" vertical="center" indent="1"/>
    </xf>
    <xf numFmtId="0" fontId="5" fillId="3" borderId="2" applyNumberFormat="0" applyProtection="0">
      <alignment horizontal="left" vertical="top" indent="1"/>
    </xf>
    <xf numFmtId="0" fontId="5" fillId="39" borderId="1" applyNumberFormat="0" applyProtection="0">
      <alignment horizontal="left" vertical="center" indent="1"/>
    </xf>
    <xf numFmtId="0" fontId="5" fillId="39" borderId="2" applyNumberFormat="0" applyProtection="0">
      <alignment horizontal="left" vertical="top" indent="1"/>
    </xf>
    <xf numFmtId="0" fontId="5" fillId="5" borderId="1" applyNumberFormat="0" applyProtection="0">
      <alignment horizontal="left" vertical="center" indent="1"/>
    </xf>
    <xf numFmtId="0" fontId="5" fillId="5" borderId="2" applyNumberFormat="0" applyProtection="0">
      <alignment horizontal="left" vertical="top" indent="1"/>
    </xf>
    <xf numFmtId="0" fontId="5" fillId="40" borderId="4" applyNumberFormat="0">
      <protection locked="0"/>
    </xf>
    <xf numFmtId="0" fontId="6" fillId="8" borderId="5" applyBorder="0"/>
    <xf numFmtId="4" fontId="7" fillId="41" borderId="2" applyNumberFormat="0" applyProtection="0">
      <alignment vertical="center"/>
    </xf>
    <xf numFmtId="4" fontId="16" fillId="42" borderId="6" applyNumberFormat="0" applyProtection="0">
      <alignment vertical="center"/>
    </xf>
    <xf numFmtId="4" fontId="7" fillId="6" borderId="2" applyNumberFormat="0" applyProtection="0">
      <alignment horizontal="left" vertical="center" indent="1"/>
    </xf>
    <xf numFmtId="0" fontId="7" fillId="41" borderId="2" applyNumberFormat="0" applyProtection="0">
      <alignment horizontal="left" vertical="top" indent="1"/>
    </xf>
    <xf numFmtId="4" fontId="5" fillId="0" borderId="1" applyNumberFormat="0" applyProtection="0">
      <alignment horizontal="right" vertical="center"/>
    </xf>
    <xf numFmtId="4" fontId="16" fillId="43" borderId="1" applyNumberFormat="0" applyProtection="0">
      <alignment horizontal="right" vertical="center"/>
    </xf>
    <xf numFmtId="4" fontId="5" fillId="30" borderId="1" applyNumberFormat="0" applyProtection="0">
      <alignment horizontal="left" vertical="center" indent="1"/>
    </xf>
    <xf numFmtId="0" fontId="7" fillId="3" borderId="2" applyNumberFormat="0" applyProtection="0">
      <alignment horizontal="left" vertical="top" indent="1"/>
    </xf>
    <xf numFmtId="4" fontId="10" fillId="44" borderId="3" applyNumberFormat="0" applyProtection="0">
      <alignment horizontal="left" vertical="center" indent="1"/>
    </xf>
    <xf numFmtId="0" fontId="5" fillId="45" borderId="6"/>
    <xf numFmtId="4" fontId="11" fillId="40" borderId="1" applyNumberFormat="0" applyProtection="0">
      <alignment horizontal="right" vertical="center"/>
    </xf>
    <xf numFmtId="0" fontId="15" fillId="0" borderId="0" applyNumberFormat="0" applyFill="0" applyBorder="0" applyAlignment="0" applyProtection="0"/>
  </cellStyleXfs>
  <cellXfs count="38">
    <xf numFmtId="0" fontId="0" fillId="0" borderId="0" xfId="0"/>
    <xf numFmtId="0" fontId="18" fillId="0" borderId="0" xfId="0" applyFont="1" applyAlignment="1">
      <alignment horizontal="center"/>
    </xf>
    <xf numFmtId="0" fontId="1" fillId="0" borderId="0" xfId="0" applyFont="1"/>
    <xf numFmtId="0" fontId="20" fillId="30" borderId="1" xfId="28" quotePrefix="1" applyNumberFormat="1" applyFont="1">
      <alignment horizontal="left" vertical="center" indent="1"/>
    </xf>
    <xf numFmtId="0" fontId="3" fillId="0" borderId="0" xfId="0" applyFont="1"/>
    <xf numFmtId="0" fontId="19" fillId="39" borderId="1" xfId="48" quotePrefix="1" applyFont="1">
      <alignment horizontal="left" vertical="center" indent="1"/>
    </xf>
    <xf numFmtId="0" fontId="19" fillId="39" borderId="1" xfId="48" quotePrefix="1" applyFont="1" applyAlignment="1">
      <alignment horizontal="left" vertical="center" indent="4"/>
    </xf>
    <xf numFmtId="0" fontId="20" fillId="46" borderId="1" xfId="46" quotePrefix="1" applyFont="1" applyFill="1">
      <alignment horizontal="left" vertical="center" indent="1"/>
    </xf>
    <xf numFmtId="0" fontId="20" fillId="46" borderId="1" xfId="46" quotePrefix="1" applyFont="1" applyFill="1" applyAlignment="1">
      <alignment horizontal="left" vertical="center" indent="3"/>
    </xf>
    <xf numFmtId="0" fontId="2" fillId="0" borderId="0" xfId="0" applyFont="1" applyAlignment="1">
      <alignment horizontal="right"/>
    </xf>
    <xf numFmtId="0" fontId="20" fillId="38" borderId="1" xfId="46" quotePrefix="1" applyFont="1">
      <alignment horizontal="left" vertical="center" indent="1"/>
    </xf>
    <xf numFmtId="0" fontId="20" fillId="38" borderId="1" xfId="46" quotePrefix="1" applyFont="1" applyAlignment="1">
      <alignment horizontal="left" vertical="center" indent="3"/>
    </xf>
    <xf numFmtId="0" fontId="21" fillId="0" borderId="0" xfId="0" applyFont="1"/>
    <xf numFmtId="3" fontId="5" fillId="0" borderId="1" xfId="58" applyNumberFormat="1">
      <alignment horizontal="right" vertical="center"/>
    </xf>
    <xf numFmtId="3" fontId="5" fillId="28" borderId="1" xfId="24" applyNumberFormat="1">
      <alignment vertical="center"/>
    </xf>
    <xf numFmtId="0" fontId="5" fillId="5" borderId="1" xfId="50" quotePrefix="1">
      <alignment horizontal="left" vertical="center" indent="1"/>
    </xf>
    <xf numFmtId="0" fontId="5" fillId="5" borderId="1" xfId="50" quotePrefix="1" applyAlignment="1">
      <alignment horizontal="left" vertical="center" indent="6"/>
    </xf>
    <xf numFmtId="0" fontId="5" fillId="5" borderId="1" xfId="50" quotePrefix="1" applyAlignment="1">
      <alignment horizontal="left" vertical="center" indent="7"/>
    </xf>
    <xf numFmtId="0" fontId="5" fillId="5" borderId="1" xfId="50" quotePrefix="1" applyAlignment="1">
      <alignment horizontal="left" vertical="center" indent="8"/>
    </xf>
    <xf numFmtId="0" fontId="5" fillId="5" borderId="1" xfId="50" quotePrefix="1" applyAlignment="1">
      <alignment horizontal="left" vertical="center" indent="9"/>
    </xf>
    <xf numFmtId="3" fontId="23" fillId="28" borderId="1" xfId="24" applyNumberFormat="1" applyFont="1">
      <alignment vertical="center"/>
    </xf>
    <xf numFmtId="3" fontId="22" fillId="28" borderId="1" xfId="24" applyNumberFormat="1" applyFont="1">
      <alignment vertical="center"/>
    </xf>
    <xf numFmtId="3" fontId="5" fillId="47" borderId="1" xfId="24" applyNumberFormat="1" applyFill="1">
      <alignment vertical="center"/>
    </xf>
    <xf numFmtId="0" fontId="22" fillId="5" borderId="1" xfId="50" quotePrefix="1" applyFont="1" applyAlignment="1">
      <alignment horizontal="left" vertical="center" indent="5"/>
    </xf>
    <xf numFmtId="0" fontId="22" fillId="5" borderId="1" xfId="50" quotePrefix="1" applyFont="1">
      <alignment horizontal="left" vertical="center" indent="1"/>
    </xf>
    <xf numFmtId="0" fontId="22" fillId="5" borderId="1" xfId="50" quotePrefix="1" applyFont="1" applyAlignment="1">
      <alignment horizontal="left" vertical="center" indent="7"/>
    </xf>
    <xf numFmtId="0" fontId="20" fillId="30" borderId="1" xfId="28" quotePrefix="1" applyNumberFormat="1" applyFont="1" applyAlignment="1">
      <alignment horizontal="center" vertical="center"/>
    </xf>
    <xf numFmtId="9" fontId="23" fillId="47" borderId="1" xfId="24" applyNumberFormat="1" applyFont="1" applyFill="1">
      <alignment vertical="center"/>
    </xf>
    <xf numFmtId="4" fontId="24" fillId="48" borderId="8" xfId="28" applyNumberFormat="1" applyFont="1" applyFill="1" applyBorder="1" applyAlignment="1">
      <alignment horizontal="center" vertical="center" wrapText="1" justifyLastLine="1"/>
    </xf>
    <xf numFmtId="4" fontId="24" fillId="48" borderId="9" xfId="28" applyNumberFormat="1" applyFont="1" applyFill="1" applyBorder="1" applyAlignment="1">
      <alignment horizontal="center" vertical="center" wrapText="1" justifyLastLine="1"/>
    </xf>
    <xf numFmtId="4" fontId="24" fillId="48" borderId="7" xfId="28" applyNumberFormat="1" applyFont="1" applyFill="1" applyBorder="1" applyAlignment="1">
      <alignment horizontal="center" vertical="center" wrapText="1" justifyLastLine="1"/>
    </xf>
    <xf numFmtId="4" fontId="23" fillId="28" borderId="1" xfId="24" applyNumberFormat="1" applyFont="1">
      <alignment vertical="center"/>
    </xf>
    <xf numFmtId="4" fontId="22" fillId="28" borderId="1" xfId="24" applyNumberFormat="1" applyFont="1">
      <alignment vertical="center"/>
    </xf>
    <xf numFmtId="4" fontId="5" fillId="28" borderId="1" xfId="24" applyNumberFormat="1">
      <alignment vertical="center"/>
    </xf>
    <xf numFmtId="4" fontId="5" fillId="0" borderId="1" xfId="58" applyNumberFormat="1">
      <alignment horizontal="right" vertical="center"/>
    </xf>
    <xf numFmtId="4" fontId="5" fillId="47" borderId="1" xfId="24" applyNumberFormat="1" applyFill="1">
      <alignment vertical="center"/>
    </xf>
    <xf numFmtId="0" fontId="18" fillId="0" borderId="0" xfId="0" applyFont="1" applyAlignment="1">
      <alignment horizontal="center"/>
    </xf>
    <xf numFmtId="0" fontId="21" fillId="0" borderId="0" xfId="0" applyFont="1" applyAlignment="1">
      <alignment horizontal="left"/>
    </xf>
  </cellXfs>
  <cellStyles count="66">
    <cellStyle name="Accent1 - 20%" xfId="2" xr:uid="{00000000-0005-0000-0000-000000000000}"/>
    <cellStyle name="Accent1 - 40%" xfId="3" xr:uid="{00000000-0005-0000-0000-000001000000}"/>
    <cellStyle name="Accent1 - 60%" xfId="4" xr:uid="{00000000-0005-0000-0000-000002000000}"/>
    <cellStyle name="Accent2 - 20%" xfId="5" xr:uid="{00000000-0005-0000-0000-000003000000}"/>
    <cellStyle name="Accent2 - 40%" xfId="6" xr:uid="{00000000-0005-0000-0000-000004000000}"/>
    <cellStyle name="Accent2 - 60%" xfId="7" xr:uid="{00000000-0005-0000-0000-000005000000}"/>
    <cellStyle name="Accent3 - 20%" xfId="8" xr:uid="{00000000-0005-0000-0000-000006000000}"/>
    <cellStyle name="Accent3 - 40%" xfId="9" xr:uid="{00000000-0005-0000-0000-000007000000}"/>
    <cellStyle name="Accent3 - 60%" xfId="10" xr:uid="{00000000-0005-0000-0000-000008000000}"/>
    <cellStyle name="Accent4 - 20%" xfId="11" xr:uid="{00000000-0005-0000-0000-000009000000}"/>
    <cellStyle name="Accent4 - 40%" xfId="12" xr:uid="{00000000-0005-0000-0000-00000A000000}"/>
    <cellStyle name="Accent4 - 60%" xfId="13" xr:uid="{00000000-0005-0000-0000-00000B000000}"/>
    <cellStyle name="Accent5 - 20%" xfId="14" xr:uid="{00000000-0005-0000-0000-00000C000000}"/>
    <cellStyle name="Accent5 - 40%" xfId="15" xr:uid="{00000000-0005-0000-0000-00000D000000}"/>
    <cellStyle name="Accent5 - 60%" xfId="16" xr:uid="{00000000-0005-0000-0000-00000E000000}"/>
    <cellStyle name="Accent6 - 20%" xfId="17" xr:uid="{00000000-0005-0000-0000-00000F000000}"/>
    <cellStyle name="Accent6 - 40%" xfId="18" xr:uid="{00000000-0005-0000-0000-000010000000}"/>
    <cellStyle name="Accent6 - 60%" xfId="19" xr:uid="{00000000-0005-0000-0000-000011000000}"/>
    <cellStyle name="Emphasis 1" xfId="20" xr:uid="{00000000-0005-0000-0000-000012000000}"/>
    <cellStyle name="Emphasis 2" xfId="21" xr:uid="{00000000-0005-0000-0000-000013000000}"/>
    <cellStyle name="Emphasis 3" xfId="22" xr:uid="{00000000-0005-0000-0000-000014000000}"/>
    <cellStyle name="Normal 2" xfId="23" xr:uid="{00000000-0005-0000-0000-000015000000}"/>
    <cellStyle name="Normal 3" xfId="1" xr:uid="{00000000-0005-0000-0000-000016000000}"/>
    <cellStyle name="Normalno" xfId="0" builtinId="0"/>
    <cellStyle name="SAPBEXaggData" xfId="24" xr:uid="{00000000-0005-0000-0000-000018000000}"/>
    <cellStyle name="SAPBEXaggDataEmph" xfId="25" xr:uid="{00000000-0005-0000-0000-000019000000}"/>
    <cellStyle name="SAPBEXaggItem" xfId="26" xr:uid="{00000000-0005-0000-0000-00001A000000}"/>
    <cellStyle name="SAPBEXaggItemX" xfId="27" xr:uid="{00000000-0005-0000-0000-00001B000000}"/>
    <cellStyle name="SAPBEXchaText" xfId="28" xr:uid="{00000000-0005-0000-0000-00001C000000}"/>
    <cellStyle name="SAPBEXexcBad7" xfId="29" xr:uid="{00000000-0005-0000-0000-00001D000000}"/>
    <cellStyle name="SAPBEXexcBad8" xfId="30" xr:uid="{00000000-0005-0000-0000-00001E000000}"/>
    <cellStyle name="SAPBEXexcBad9" xfId="31" xr:uid="{00000000-0005-0000-0000-00001F000000}"/>
    <cellStyle name="SAPBEXexcCritical4" xfId="32" xr:uid="{00000000-0005-0000-0000-000020000000}"/>
    <cellStyle name="SAPBEXexcCritical5" xfId="33" xr:uid="{00000000-0005-0000-0000-000021000000}"/>
    <cellStyle name="SAPBEXexcCritical6" xfId="34" xr:uid="{00000000-0005-0000-0000-000022000000}"/>
    <cellStyle name="SAPBEXexcGood1" xfId="35" xr:uid="{00000000-0005-0000-0000-000023000000}"/>
    <cellStyle name="SAPBEXexcGood2" xfId="36" xr:uid="{00000000-0005-0000-0000-000024000000}"/>
    <cellStyle name="SAPBEXexcGood3" xfId="37" xr:uid="{00000000-0005-0000-0000-000025000000}"/>
    <cellStyle name="SAPBEXfilterDrill" xfId="38" xr:uid="{00000000-0005-0000-0000-000026000000}"/>
    <cellStyle name="SAPBEXfilterItem" xfId="39" xr:uid="{00000000-0005-0000-0000-000027000000}"/>
    <cellStyle name="SAPBEXfilterText" xfId="40" xr:uid="{00000000-0005-0000-0000-000028000000}"/>
    <cellStyle name="SAPBEXformats" xfId="41" xr:uid="{00000000-0005-0000-0000-000029000000}"/>
    <cellStyle name="SAPBEXheaderItem" xfId="42" xr:uid="{00000000-0005-0000-0000-00002A000000}"/>
    <cellStyle name="SAPBEXheaderText" xfId="43" xr:uid="{00000000-0005-0000-0000-00002B000000}"/>
    <cellStyle name="SAPBEXHLevel0" xfId="44" xr:uid="{00000000-0005-0000-0000-00002C000000}"/>
    <cellStyle name="SAPBEXHLevel0X" xfId="45" xr:uid="{00000000-0005-0000-0000-00002D000000}"/>
    <cellStyle name="SAPBEXHLevel1" xfId="46" xr:uid="{00000000-0005-0000-0000-00002E000000}"/>
    <cellStyle name="SAPBEXHLevel1X" xfId="47" xr:uid="{00000000-0005-0000-0000-00002F000000}"/>
    <cellStyle name="SAPBEXHLevel2" xfId="48" xr:uid="{00000000-0005-0000-0000-000030000000}"/>
    <cellStyle name="SAPBEXHLevel2X" xfId="49" xr:uid="{00000000-0005-0000-0000-000031000000}"/>
    <cellStyle name="SAPBEXHLevel3" xfId="50" xr:uid="{00000000-0005-0000-0000-000032000000}"/>
    <cellStyle name="SAPBEXHLevel3X" xfId="51" xr:uid="{00000000-0005-0000-0000-000033000000}"/>
    <cellStyle name="SAPBEXinputData" xfId="52" xr:uid="{00000000-0005-0000-0000-000034000000}"/>
    <cellStyle name="SAPBEXItemHeader" xfId="53" xr:uid="{00000000-0005-0000-0000-000035000000}"/>
    <cellStyle name="SAPBEXresData" xfId="54" xr:uid="{00000000-0005-0000-0000-000036000000}"/>
    <cellStyle name="SAPBEXresDataEmph" xfId="55" xr:uid="{00000000-0005-0000-0000-000037000000}"/>
    <cellStyle name="SAPBEXresItem" xfId="56" xr:uid="{00000000-0005-0000-0000-000038000000}"/>
    <cellStyle name="SAPBEXresItemX" xfId="57" xr:uid="{00000000-0005-0000-0000-000039000000}"/>
    <cellStyle name="SAPBEXstdData" xfId="58" xr:uid="{00000000-0005-0000-0000-00003A000000}"/>
    <cellStyle name="SAPBEXstdDataEmph" xfId="59" xr:uid="{00000000-0005-0000-0000-00003B000000}"/>
    <cellStyle name="SAPBEXstdItem" xfId="60" xr:uid="{00000000-0005-0000-0000-00003C000000}"/>
    <cellStyle name="SAPBEXstdItemX" xfId="61" xr:uid="{00000000-0005-0000-0000-00003D000000}"/>
    <cellStyle name="SAPBEXtitle" xfId="62" xr:uid="{00000000-0005-0000-0000-00003E000000}"/>
    <cellStyle name="SAPBEXunassignedItem" xfId="63" xr:uid="{00000000-0005-0000-0000-00003F000000}"/>
    <cellStyle name="SAPBEXundefined" xfId="64" xr:uid="{00000000-0005-0000-0000-000040000000}"/>
    <cellStyle name="Sheet Title" xfId="65" xr:uid="{00000000-0005-0000-0000-00004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60"/>
  <sheetViews>
    <sheetView tabSelected="1" zoomScaleNormal="100" workbookViewId="0">
      <selection activeCell="H11" sqref="H11"/>
    </sheetView>
  </sheetViews>
  <sheetFormatPr defaultRowHeight="14.45"/>
  <cols>
    <col min="1" max="1" width="22.85546875" customWidth="1"/>
    <col min="2" max="2" width="53.85546875" bestFit="1" customWidth="1"/>
    <col min="3" max="6" width="13.28515625" customWidth="1"/>
  </cols>
  <sheetData>
    <row r="1" spans="1:6" s="4" customFormat="1" ht="14.45" customHeight="1">
      <c r="A1" s="37" t="s">
        <v>0</v>
      </c>
      <c r="B1" s="37"/>
    </row>
    <row r="2" spans="1:6" s="4" customFormat="1" ht="12" customHeight="1">
      <c r="A2" s="12"/>
      <c r="B2" s="12"/>
    </row>
    <row r="3" spans="1:6" ht="23.45">
      <c r="A3" s="36" t="s">
        <v>1</v>
      </c>
      <c r="B3" s="36"/>
      <c r="C3" s="36"/>
      <c r="D3" s="36"/>
      <c r="E3" s="36"/>
      <c r="F3" s="36"/>
    </row>
    <row r="4" spans="1:6" ht="13.5" customHeight="1">
      <c r="A4" s="1"/>
      <c r="B4" s="1"/>
      <c r="C4" s="1"/>
      <c r="D4" s="1"/>
      <c r="E4" s="1"/>
      <c r="F4" s="1"/>
    </row>
    <row r="5" spans="1:6">
      <c r="C5" s="9"/>
      <c r="D5" s="9"/>
      <c r="E5" s="9"/>
      <c r="F5" s="9"/>
    </row>
    <row r="6" spans="1:6" s="4" customFormat="1" ht="30.6">
      <c r="A6" s="3" t="s">
        <v>2</v>
      </c>
      <c r="B6" s="3" t="s">
        <v>2</v>
      </c>
      <c r="C6" s="30" t="s">
        <v>3</v>
      </c>
      <c r="D6" s="30" t="s">
        <v>4</v>
      </c>
      <c r="E6" s="28" t="s">
        <v>5</v>
      </c>
      <c r="F6" s="29" t="s">
        <v>6</v>
      </c>
    </row>
    <row r="7" spans="1:6" s="4" customFormat="1">
      <c r="A7" s="26">
        <v>1</v>
      </c>
      <c r="B7" s="26">
        <v>2</v>
      </c>
      <c r="C7" s="26">
        <v>3</v>
      </c>
      <c r="D7" s="26">
        <v>4</v>
      </c>
      <c r="E7" s="26">
        <v>5</v>
      </c>
      <c r="F7" s="26">
        <v>6</v>
      </c>
    </row>
    <row r="8" spans="1:6" s="4" customFormat="1">
      <c r="A8" s="11" t="s">
        <v>7</v>
      </c>
      <c r="B8" s="10" t="s">
        <v>8</v>
      </c>
      <c r="C8" s="20">
        <f>C9</f>
        <v>1504867</v>
      </c>
      <c r="D8" s="20">
        <f t="shared" ref="D8:E9" si="0">D9</f>
        <v>0</v>
      </c>
      <c r="E8" s="31">
        <f t="shared" si="0"/>
        <v>1436009.05</v>
      </c>
      <c r="F8" s="27">
        <f>E8/C8</f>
        <v>0.95424316567510625</v>
      </c>
    </row>
    <row r="9" spans="1:6" s="4" customFormat="1">
      <c r="A9" s="8" t="s">
        <v>9</v>
      </c>
      <c r="B9" s="7" t="s">
        <v>10</v>
      </c>
      <c r="C9" s="20">
        <f>C10</f>
        <v>1504867</v>
      </c>
      <c r="D9" s="20">
        <f t="shared" si="0"/>
        <v>0</v>
      </c>
      <c r="E9" s="31">
        <f t="shared" si="0"/>
        <v>1436009.05</v>
      </c>
      <c r="F9" s="27">
        <f t="shared" ref="F9:F51" si="1">E9/C9</f>
        <v>0.95424316567510625</v>
      </c>
    </row>
    <row r="10" spans="1:6" s="2" customFormat="1">
      <c r="A10" s="6" t="s">
        <v>11</v>
      </c>
      <c r="B10" s="5" t="s">
        <v>12</v>
      </c>
      <c r="C10" s="20">
        <f>+C11+C20+C43+C52</f>
        <v>1504867</v>
      </c>
      <c r="D10" s="20">
        <f t="shared" ref="D10:E10" si="2">+D11+D20+D43+D52</f>
        <v>0</v>
      </c>
      <c r="E10" s="31">
        <f t="shared" si="2"/>
        <v>1436009.05</v>
      </c>
      <c r="F10" s="27">
        <f t="shared" si="1"/>
        <v>0.95424316567510625</v>
      </c>
    </row>
    <row r="11" spans="1:6">
      <c r="A11" s="23" t="s">
        <v>13</v>
      </c>
      <c r="B11" s="24" t="s">
        <v>14</v>
      </c>
      <c r="C11" s="21">
        <f>C12</f>
        <v>1351149</v>
      </c>
      <c r="D11" s="21">
        <f t="shared" ref="D11:E12" si="3">D12</f>
        <v>0</v>
      </c>
      <c r="E11" s="32">
        <f t="shared" si="3"/>
        <v>1330034.24</v>
      </c>
      <c r="F11" s="27">
        <f t="shared" si="1"/>
        <v>0.98437273757372423</v>
      </c>
    </row>
    <row r="12" spans="1:6">
      <c r="A12" s="16" t="s">
        <v>15</v>
      </c>
      <c r="B12" s="15" t="s">
        <v>16</v>
      </c>
      <c r="C12" s="14">
        <f>C13</f>
        <v>1351149</v>
      </c>
      <c r="D12" s="14">
        <f t="shared" si="3"/>
        <v>0</v>
      </c>
      <c r="E12" s="33">
        <f t="shared" si="3"/>
        <v>1330034.24</v>
      </c>
      <c r="F12" s="27">
        <f t="shared" si="1"/>
        <v>0.98437273757372423</v>
      </c>
    </row>
    <row r="13" spans="1:6">
      <c r="A13" s="25" t="s">
        <v>17</v>
      </c>
      <c r="B13" s="24" t="s">
        <v>18</v>
      </c>
      <c r="C13" s="14">
        <f>C14+C18</f>
        <v>1351149</v>
      </c>
      <c r="D13" s="14">
        <f t="shared" ref="D13:E13" si="4">D14+D18</f>
        <v>0</v>
      </c>
      <c r="E13" s="33">
        <f t="shared" si="4"/>
        <v>1330034.24</v>
      </c>
      <c r="F13" s="27">
        <f t="shared" si="1"/>
        <v>0.98437273757372423</v>
      </c>
    </row>
    <row r="14" spans="1:6">
      <c r="A14" s="18" t="s">
        <v>19</v>
      </c>
      <c r="B14" s="15" t="s">
        <v>20</v>
      </c>
      <c r="C14" s="14">
        <f>+C15+C16+C17</f>
        <v>1337995</v>
      </c>
      <c r="D14" s="14">
        <f t="shared" ref="D14:E14" si="5">+D15+D16+D17</f>
        <v>0</v>
      </c>
      <c r="E14" s="33">
        <f t="shared" si="5"/>
        <v>1324196.03</v>
      </c>
      <c r="F14" s="27">
        <f t="shared" si="1"/>
        <v>0.98968682992088908</v>
      </c>
    </row>
    <row r="15" spans="1:6">
      <c r="A15" s="19" t="s">
        <v>21</v>
      </c>
      <c r="B15" s="15" t="s">
        <v>22</v>
      </c>
      <c r="C15" s="13">
        <v>1215000</v>
      </c>
      <c r="D15" s="13"/>
      <c r="E15" s="34">
        <v>1213218.28</v>
      </c>
      <c r="F15" s="27">
        <f t="shared" si="1"/>
        <v>0.99853356378600822</v>
      </c>
    </row>
    <row r="16" spans="1:6">
      <c r="A16" s="19" t="s">
        <v>23</v>
      </c>
      <c r="B16" s="15" t="s">
        <v>24</v>
      </c>
      <c r="C16" s="13">
        <v>122331</v>
      </c>
      <c r="D16" s="13"/>
      <c r="E16" s="34">
        <v>110464.95</v>
      </c>
      <c r="F16" s="27">
        <f t="shared" si="1"/>
        <v>0.90300046594894179</v>
      </c>
    </row>
    <row r="17" spans="1:6">
      <c r="A17" s="19" t="s">
        <v>25</v>
      </c>
      <c r="B17" s="15" t="s">
        <v>26</v>
      </c>
      <c r="C17" s="13">
        <v>664</v>
      </c>
      <c r="D17" s="13"/>
      <c r="E17" s="34">
        <v>512.79999999999995</v>
      </c>
      <c r="F17" s="27">
        <f t="shared" si="1"/>
        <v>0.77228915662650599</v>
      </c>
    </row>
    <row r="18" spans="1:6">
      <c r="A18" s="18" t="s">
        <v>27</v>
      </c>
      <c r="B18" s="15" t="s">
        <v>28</v>
      </c>
      <c r="C18" s="14">
        <f t="shared" ref="C18:E18" si="6">+C19</f>
        <v>13154</v>
      </c>
      <c r="D18" s="14">
        <f t="shared" si="6"/>
        <v>0</v>
      </c>
      <c r="E18" s="33">
        <f t="shared" si="6"/>
        <v>5838.21</v>
      </c>
      <c r="F18" s="27">
        <f t="shared" si="1"/>
        <v>0.44383533525923674</v>
      </c>
    </row>
    <row r="19" spans="1:6">
      <c r="A19" s="19" t="s">
        <v>29</v>
      </c>
      <c r="B19" s="15" t="s">
        <v>30</v>
      </c>
      <c r="C19" s="13">
        <v>13154</v>
      </c>
      <c r="D19" s="13"/>
      <c r="E19" s="34">
        <v>5838.21</v>
      </c>
      <c r="F19" s="27">
        <f t="shared" si="1"/>
        <v>0.44383533525923674</v>
      </c>
    </row>
    <row r="20" spans="1:6">
      <c r="A20" s="23" t="s">
        <v>31</v>
      </c>
      <c r="B20" s="24" t="s">
        <v>32</v>
      </c>
      <c r="C20" s="21">
        <f>C21</f>
        <v>45539</v>
      </c>
      <c r="D20" s="21">
        <f t="shared" ref="D20:E20" si="7">D21</f>
        <v>0</v>
      </c>
      <c r="E20" s="32">
        <f t="shared" si="7"/>
        <v>57758.48000000001</v>
      </c>
      <c r="F20" s="27">
        <f t="shared" si="1"/>
        <v>1.2683300028546962</v>
      </c>
    </row>
    <row r="21" spans="1:6">
      <c r="A21" s="16" t="s">
        <v>15</v>
      </c>
      <c r="B21" s="15" t="s">
        <v>16</v>
      </c>
      <c r="C21" s="14">
        <f t="shared" ref="C21" si="8">+C22+C30+C35</f>
        <v>45539</v>
      </c>
      <c r="D21" s="14">
        <f t="shared" ref="D21:E21" si="9">+D22+D30+D35</f>
        <v>0</v>
      </c>
      <c r="E21" s="33">
        <f t="shared" si="9"/>
        <v>57758.48000000001</v>
      </c>
      <c r="F21" s="27">
        <f t="shared" si="1"/>
        <v>1.2683300028546962</v>
      </c>
    </row>
    <row r="22" spans="1:6">
      <c r="A22" s="25" t="s">
        <v>21</v>
      </c>
      <c r="B22" s="24" t="s">
        <v>33</v>
      </c>
      <c r="C22" s="21">
        <f t="shared" ref="C22" si="10">+C23+C28</f>
        <v>6800</v>
      </c>
      <c r="D22" s="21">
        <f t="shared" ref="D22:E22" si="11">+D23+D28</f>
        <v>0</v>
      </c>
      <c r="E22" s="32">
        <f t="shared" si="11"/>
        <v>3084.6600000000003</v>
      </c>
      <c r="F22" s="27">
        <f t="shared" si="1"/>
        <v>0.45362647058823535</v>
      </c>
    </row>
    <row r="23" spans="1:6">
      <c r="A23" s="18" t="s">
        <v>19</v>
      </c>
      <c r="B23" s="15" t="s">
        <v>20</v>
      </c>
      <c r="C23" s="14">
        <f t="shared" ref="C23" si="12">+C24+C25+C26+C27</f>
        <v>6800</v>
      </c>
      <c r="D23" s="14">
        <f t="shared" ref="D23:E23" si="13">+D24+D25+D26+D27</f>
        <v>0</v>
      </c>
      <c r="E23" s="33">
        <f t="shared" si="13"/>
        <v>3084.6600000000003</v>
      </c>
      <c r="F23" s="27">
        <f t="shared" si="1"/>
        <v>0.45362647058823535</v>
      </c>
    </row>
    <row r="24" spans="1:6">
      <c r="A24" s="19" t="s">
        <v>21</v>
      </c>
      <c r="B24" s="15" t="s">
        <v>22</v>
      </c>
      <c r="C24" s="13"/>
      <c r="D24" s="13"/>
      <c r="E24" s="34"/>
      <c r="F24" s="27"/>
    </row>
    <row r="25" spans="1:6">
      <c r="A25" s="19" t="s">
        <v>23</v>
      </c>
      <c r="B25" s="15" t="s">
        <v>24</v>
      </c>
      <c r="C25" s="13">
        <v>6800</v>
      </c>
      <c r="D25" s="13"/>
      <c r="E25" s="34">
        <v>3010.13</v>
      </c>
      <c r="F25" s="27">
        <f t="shared" si="1"/>
        <v>0.44266617647058826</v>
      </c>
    </row>
    <row r="26" spans="1:6">
      <c r="A26" s="19" t="s">
        <v>25</v>
      </c>
      <c r="B26" s="15" t="s">
        <v>26</v>
      </c>
      <c r="C26" s="13"/>
      <c r="D26" s="13"/>
      <c r="E26" s="34">
        <v>74.53</v>
      </c>
      <c r="F26" s="27"/>
    </row>
    <row r="27" spans="1:6">
      <c r="A27" s="19" t="s">
        <v>34</v>
      </c>
      <c r="B27" s="15" t="s">
        <v>35</v>
      </c>
      <c r="C27" s="13"/>
      <c r="D27" s="13"/>
      <c r="E27" s="34"/>
      <c r="F27" s="27"/>
    </row>
    <row r="28" spans="1:6">
      <c r="A28" s="18" t="s">
        <v>27</v>
      </c>
      <c r="B28" s="15" t="s">
        <v>28</v>
      </c>
      <c r="C28" s="14"/>
      <c r="D28" s="14"/>
      <c r="E28" s="33"/>
      <c r="F28" s="27"/>
    </row>
    <row r="29" spans="1:6">
      <c r="A29" s="19" t="s">
        <v>29</v>
      </c>
      <c r="B29" s="15" t="s">
        <v>30</v>
      </c>
      <c r="C29" s="13"/>
      <c r="D29" s="13"/>
      <c r="E29" s="34"/>
      <c r="F29" s="27"/>
    </row>
    <row r="30" spans="1:6">
      <c r="A30" s="17" t="s">
        <v>36</v>
      </c>
      <c r="B30" s="15" t="s">
        <v>37</v>
      </c>
      <c r="C30" s="14"/>
      <c r="D30" s="14"/>
      <c r="E30" s="33"/>
      <c r="F30" s="27"/>
    </row>
    <row r="31" spans="1:6">
      <c r="A31" s="18" t="s">
        <v>19</v>
      </c>
      <c r="B31" s="15" t="s">
        <v>20</v>
      </c>
      <c r="C31" s="14"/>
      <c r="D31" s="14"/>
      <c r="E31" s="33"/>
      <c r="F31" s="27"/>
    </row>
    <row r="32" spans="1:6">
      <c r="A32" s="19" t="s">
        <v>23</v>
      </c>
      <c r="B32" s="15" t="s">
        <v>24</v>
      </c>
      <c r="C32" s="13"/>
      <c r="D32" s="13"/>
      <c r="E32" s="34"/>
      <c r="F32" s="27"/>
    </row>
    <row r="33" spans="1:6">
      <c r="A33" s="18" t="s">
        <v>27</v>
      </c>
      <c r="B33" s="15" t="s">
        <v>28</v>
      </c>
      <c r="C33" s="14"/>
      <c r="D33" s="14"/>
      <c r="E33" s="33"/>
      <c r="F33" s="27"/>
    </row>
    <row r="34" spans="1:6">
      <c r="A34" s="19" t="s">
        <v>29</v>
      </c>
      <c r="B34" s="15" t="s">
        <v>30</v>
      </c>
      <c r="C34" s="13"/>
      <c r="D34" s="13"/>
      <c r="E34" s="34"/>
      <c r="F34" s="27"/>
    </row>
    <row r="35" spans="1:6">
      <c r="A35" s="25" t="s">
        <v>38</v>
      </c>
      <c r="B35" s="24" t="s">
        <v>39</v>
      </c>
      <c r="C35" s="21">
        <f>C36+C41</f>
        <v>38739</v>
      </c>
      <c r="D35" s="21">
        <f t="shared" ref="D35:E35" si="14">D36+D41</f>
        <v>0</v>
      </c>
      <c r="E35" s="32">
        <f t="shared" si="14"/>
        <v>54673.820000000007</v>
      </c>
      <c r="F35" s="27">
        <f t="shared" si="1"/>
        <v>1.4113379281860658</v>
      </c>
    </row>
    <row r="36" spans="1:6">
      <c r="A36" s="18" t="s">
        <v>19</v>
      </c>
      <c r="B36" s="15" t="s">
        <v>20</v>
      </c>
      <c r="C36" s="14">
        <f>C37+C38+C39+C40</f>
        <v>37379</v>
      </c>
      <c r="D36" s="14">
        <f t="shared" ref="D36" si="15">D37+D38+D39</f>
        <v>0</v>
      </c>
      <c r="E36" s="33">
        <f>E37+E38+E39+E40</f>
        <v>48640.520000000004</v>
      </c>
      <c r="F36" s="27">
        <f t="shared" si="1"/>
        <v>1.3012793279649002</v>
      </c>
    </row>
    <row r="37" spans="1:6">
      <c r="A37" s="18">
        <v>31</v>
      </c>
      <c r="B37" s="15" t="s">
        <v>22</v>
      </c>
      <c r="C37" s="22">
        <v>13272</v>
      </c>
      <c r="D37" s="22"/>
      <c r="E37" s="35">
        <v>9121.3700000000008</v>
      </c>
      <c r="F37" s="27">
        <f t="shared" si="1"/>
        <v>0.68726416515973487</v>
      </c>
    </row>
    <row r="38" spans="1:6">
      <c r="A38" s="19" t="s">
        <v>23</v>
      </c>
      <c r="B38" s="15" t="s">
        <v>24</v>
      </c>
      <c r="C38" s="13">
        <v>24107</v>
      </c>
      <c r="D38" s="13"/>
      <c r="E38" s="34">
        <v>35519.15</v>
      </c>
      <c r="F38" s="27">
        <f t="shared" si="1"/>
        <v>1.4733956941967064</v>
      </c>
    </row>
    <row r="39" spans="1:6">
      <c r="A39" s="19" t="s">
        <v>25</v>
      </c>
      <c r="B39" s="15" t="s">
        <v>26</v>
      </c>
      <c r="C39" s="13"/>
      <c r="D39" s="13"/>
      <c r="E39" s="34"/>
      <c r="F39" s="27"/>
    </row>
    <row r="40" spans="1:6">
      <c r="A40" s="19">
        <v>37</v>
      </c>
      <c r="B40" s="15" t="s">
        <v>35</v>
      </c>
      <c r="C40" s="13"/>
      <c r="D40" s="13"/>
      <c r="E40" s="34">
        <v>4000</v>
      </c>
      <c r="F40" s="27"/>
    </row>
    <row r="41" spans="1:6">
      <c r="A41" s="18" t="s">
        <v>27</v>
      </c>
      <c r="B41" s="15" t="s">
        <v>28</v>
      </c>
      <c r="C41" s="14">
        <f>C42</f>
        <v>1360</v>
      </c>
      <c r="D41" s="14">
        <f t="shared" ref="D41:E41" si="16">D42</f>
        <v>0</v>
      </c>
      <c r="E41" s="33">
        <f t="shared" si="16"/>
        <v>6033.3</v>
      </c>
      <c r="F41" s="27">
        <f t="shared" si="1"/>
        <v>4.4362500000000002</v>
      </c>
    </row>
    <row r="42" spans="1:6">
      <c r="A42" s="19" t="s">
        <v>29</v>
      </c>
      <c r="B42" s="15" t="s">
        <v>30</v>
      </c>
      <c r="C42" s="13">
        <v>1360</v>
      </c>
      <c r="D42" s="13"/>
      <c r="E42" s="34">
        <v>6033.3</v>
      </c>
      <c r="F42" s="27">
        <f t="shared" si="1"/>
        <v>4.4362500000000002</v>
      </c>
    </row>
    <row r="43" spans="1:6">
      <c r="A43" s="23" t="s">
        <v>40</v>
      </c>
      <c r="B43" s="24" t="s">
        <v>41</v>
      </c>
      <c r="C43" s="21">
        <f>C44</f>
        <v>108179</v>
      </c>
      <c r="D43" s="21">
        <f t="shared" ref="D43:E43" si="17">D44</f>
        <v>0</v>
      </c>
      <c r="E43" s="32">
        <f t="shared" si="17"/>
        <v>48216.33</v>
      </c>
      <c r="F43" s="27">
        <f t="shared" si="1"/>
        <v>0.44570877896819161</v>
      </c>
    </row>
    <row r="44" spans="1:6">
      <c r="A44" s="16" t="s">
        <v>15</v>
      </c>
      <c r="B44" s="15" t="s">
        <v>16</v>
      </c>
      <c r="C44" s="14">
        <f t="shared" ref="C44:E44" si="18">+C45+C53+C58</f>
        <v>108179</v>
      </c>
      <c r="D44" s="14">
        <f t="shared" si="18"/>
        <v>0</v>
      </c>
      <c r="E44" s="33">
        <f t="shared" si="18"/>
        <v>48216.33</v>
      </c>
      <c r="F44" s="27">
        <f t="shared" si="1"/>
        <v>0.44570877896819161</v>
      </c>
    </row>
    <row r="45" spans="1:6">
      <c r="A45" s="25">
        <v>581</v>
      </c>
      <c r="B45" s="24" t="s">
        <v>42</v>
      </c>
      <c r="C45" s="14">
        <f t="shared" ref="C45:D45" si="19">+C46+C51</f>
        <v>108179</v>
      </c>
      <c r="D45" s="14">
        <f t="shared" si="19"/>
        <v>0</v>
      </c>
      <c r="E45" s="33">
        <f>+E46+E50</f>
        <v>48216.33</v>
      </c>
      <c r="F45" s="27">
        <f t="shared" si="1"/>
        <v>0.44570877896819161</v>
      </c>
    </row>
    <row r="46" spans="1:6">
      <c r="A46" s="18" t="s">
        <v>19</v>
      </c>
      <c r="B46" s="15" t="s">
        <v>20</v>
      </c>
      <c r="C46" s="14">
        <f>C47+C48+C49</f>
        <v>57368</v>
      </c>
      <c r="D46" s="14">
        <f t="shared" ref="D46:E46" si="20">D47+D48+D49</f>
        <v>0</v>
      </c>
      <c r="E46" s="33">
        <f t="shared" si="20"/>
        <v>28119.55</v>
      </c>
      <c r="F46" s="27">
        <f t="shared" si="1"/>
        <v>0.49016089108910887</v>
      </c>
    </row>
    <row r="47" spans="1:6">
      <c r="A47" s="19" t="s">
        <v>21</v>
      </c>
      <c r="B47" s="15" t="s">
        <v>22</v>
      </c>
      <c r="C47" s="13"/>
      <c r="D47" s="13"/>
      <c r="E47" s="34"/>
      <c r="F47" s="27"/>
    </row>
    <row r="48" spans="1:6">
      <c r="A48" s="19">
        <v>32</v>
      </c>
      <c r="B48" s="15" t="s">
        <v>24</v>
      </c>
      <c r="C48" s="13">
        <v>57368</v>
      </c>
      <c r="D48" s="13"/>
      <c r="E48" s="34">
        <v>28119.55</v>
      </c>
      <c r="F48" s="27">
        <f t="shared" si="1"/>
        <v>0.49016089108910887</v>
      </c>
    </row>
    <row r="49" spans="1:6">
      <c r="A49" s="19">
        <v>34</v>
      </c>
      <c r="B49" s="15" t="s">
        <v>26</v>
      </c>
      <c r="C49" s="13"/>
      <c r="D49" s="13"/>
      <c r="E49" s="34"/>
      <c r="F49" s="27"/>
    </row>
    <row r="50" spans="1:6">
      <c r="A50" s="18" t="s">
        <v>27</v>
      </c>
      <c r="B50" s="15" t="s">
        <v>28</v>
      </c>
      <c r="C50" s="14">
        <f>C51</f>
        <v>50811</v>
      </c>
      <c r="D50" s="14">
        <f t="shared" ref="D50:E50" si="21">D51</f>
        <v>0</v>
      </c>
      <c r="E50" s="33">
        <f t="shared" si="21"/>
        <v>20096.78</v>
      </c>
      <c r="F50" s="27">
        <f t="shared" si="1"/>
        <v>0.39552026136072893</v>
      </c>
    </row>
    <row r="51" spans="1:6">
      <c r="A51" s="19" t="s">
        <v>29</v>
      </c>
      <c r="B51" s="15" t="s">
        <v>30</v>
      </c>
      <c r="C51" s="13">
        <v>50811</v>
      </c>
      <c r="D51" s="13"/>
      <c r="E51" s="34">
        <v>20096.78</v>
      </c>
      <c r="F51" s="27">
        <f t="shared" si="1"/>
        <v>0.39552026136072893</v>
      </c>
    </row>
    <row r="52" spans="1:6">
      <c r="A52" s="23" t="s">
        <v>43</v>
      </c>
      <c r="B52" s="24" t="s">
        <v>44</v>
      </c>
      <c r="C52" s="21">
        <f>C53</f>
        <v>0</v>
      </c>
      <c r="D52" s="21">
        <f t="shared" ref="D52:E53" si="22">D53</f>
        <v>0</v>
      </c>
      <c r="E52" s="32">
        <f t="shared" si="22"/>
        <v>0</v>
      </c>
      <c r="F52" s="27"/>
    </row>
    <row r="53" spans="1:6">
      <c r="A53" s="16" t="s">
        <v>15</v>
      </c>
      <c r="B53" s="15" t="s">
        <v>16</v>
      </c>
      <c r="C53" s="14">
        <f>C54</f>
        <v>0</v>
      </c>
      <c r="D53" s="14">
        <f t="shared" si="22"/>
        <v>0</v>
      </c>
      <c r="E53" s="33">
        <f t="shared" si="22"/>
        <v>0</v>
      </c>
      <c r="F53" s="27"/>
    </row>
    <row r="54" spans="1:6">
      <c r="A54" s="17" t="s">
        <v>17</v>
      </c>
      <c r="B54" s="15" t="s">
        <v>18</v>
      </c>
      <c r="C54" s="14">
        <f>+C55+C59</f>
        <v>0</v>
      </c>
      <c r="D54" s="14">
        <f>+D55+D59</f>
        <v>0</v>
      </c>
      <c r="E54" s="33">
        <f>+E55+E59</f>
        <v>0</v>
      </c>
      <c r="F54" s="27"/>
    </row>
    <row r="55" spans="1:6">
      <c r="A55" s="18" t="s">
        <v>19</v>
      </c>
      <c r="B55" s="15" t="s">
        <v>20</v>
      </c>
      <c r="C55" s="14">
        <f>+C57+C58</f>
        <v>0</v>
      </c>
      <c r="D55" s="14">
        <f>D56+D57+D58</f>
        <v>0</v>
      </c>
      <c r="E55" s="33">
        <f t="shared" ref="E55" si="23">E56+E57+E58</f>
        <v>0</v>
      </c>
      <c r="F55" s="27"/>
    </row>
    <row r="56" spans="1:6">
      <c r="A56" s="18">
        <v>31</v>
      </c>
      <c r="B56" s="15" t="s">
        <v>22</v>
      </c>
      <c r="C56" s="22"/>
      <c r="D56" s="22"/>
      <c r="E56" s="35"/>
      <c r="F56" s="27"/>
    </row>
    <row r="57" spans="1:6">
      <c r="A57" s="19" t="s">
        <v>23</v>
      </c>
      <c r="B57" s="15" t="s">
        <v>24</v>
      </c>
      <c r="C57" s="13"/>
      <c r="D57" s="13"/>
      <c r="E57" s="34"/>
      <c r="F57" s="27"/>
    </row>
    <row r="58" spans="1:6">
      <c r="A58" s="19" t="s">
        <v>25</v>
      </c>
      <c r="B58" s="15" t="s">
        <v>26</v>
      </c>
      <c r="C58" s="13"/>
      <c r="D58" s="13"/>
      <c r="E58" s="34"/>
      <c r="F58" s="27"/>
    </row>
    <row r="59" spans="1:6">
      <c r="A59" s="18" t="s">
        <v>27</v>
      </c>
      <c r="B59" s="15" t="s">
        <v>28</v>
      </c>
      <c r="C59" s="14">
        <f t="shared" ref="C59:E59" si="24">+C60</f>
        <v>0</v>
      </c>
      <c r="D59" s="14">
        <f t="shared" si="24"/>
        <v>0</v>
      </c>
      <c r="E59" s="33">
        <f t="shared" si="24"/>
        <v>0</v>
      </c>
      <c r="F59" s="27"/>
    </row>
    <row r="60" spans="1:6">
      <c r="A60" s="19" t="s">
        <v>29</v>
      </c>
      <c r="B60" s="15" t="s">
        <v>30</v>
      </c>
      <c r="C60" s="13"/>
      <c r="D60" s="13"/>
      <c r="E60" s="34"/>
      <c r="F60" s="27"/>
    </row>
  </sheetData>
  <mergeCells count="2">
    <mergeCell ref="A3:F3"/>
    <mergeCell ref="A1:B1"/>
  </mergeCells>
  <pageMargins left="0.70866141732283472" right="0.70866141732283472" top="0.74803149606299213" bottom="0.74803149606299213" header="0.31496062992125984" footer="0.31496062992125984"/>
  <pageSetup paperSize="9" scale="67" fitToHeight="0" orientation="portrait" horizont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mzagorac</dc:creator>
  <cp:keywords/>
  <dc:description/>
  <cp:lastModifiedBy>Gost korisnik</cp:lastModifiedBy>
  <cp:revision/>
  <dcterms:created xsi:type="dcterms:W3CDTF">2022-09-23T10:37:40Z</dcterms:created>
  <dcterms:modified xsi:type="dcterms:W3CDTF">2025-03-31T10:24:59Z</dcterms:modified>
  <cp:category/>
  <cp:contentStatus/>
</cp:coreProperties>
</file>